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OIA\Annual Reports\FY2020\"/>
    </mc:Choice>
  </mc:AlternateContent>
  <xr:revisionPtr revIDLastSave="0" documentId="8_{3F3A2779-46F0-4A40-9030-A4F091ECB92B}" xr6:coauthVersionLast="45" xr6:coauthVersionMax="45" xr10:uidLastSave="{00000000-0000-0000-0000-000000000000}"/>
  <bookViews>
    <workbookView xWindow="-120" yWindow="-120" windowWidth="29040" windowHeight="15840" xr2:uid="{CE0CAC2E-481D-46B6-BC06-E1823859A0CB}"/>
  </bookViews>
  <sheets>
    <sheet name="FCA" sheetId="1" r:id="rId1"/>
  </sheets>
  <definedNames>
    <definedName name="_xlnm.Print_Titles" localSheetId="0">FCA!$1:$3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S35" i="1"/>
  <c r="T35" i="1"/>
  <c r="U35" i="1"/>
  <c r="V35" i="1"/>
  <c r="H36" i="1"/>
  <c r="S36" i="1"/>
  <c r="T36" i="1"/>
  <c r="U36" i="1"/>
  <c r="V36" i="1"/>
  <c r="H37" i="1"/>
  <c r="S37" i="1"/>
  <c r="T37" i="1"/>
  <c r="U37" i="1"/>
  <c r="V37" i="1"/>
  <c r="H38" i="1"/>
  <c r="I38" i="1"/>
  <c r="S38" i="1"/>
  <c r="T38" i="1"/>
  <c r="U38" i="1"/>
  <c r="V38" i="1"/>
  <c r="Q42" i="1"/>
  <c r="Q43" i="1"/>
  <c r="B52" i="1"/>
  <c r="B56" i="1" s="1"/>
  <c r="C52" i="1"/>
  <c r="C56" i="1" s="1"/>
  <c r="B53" i="1"/>
  <c r="C53" i="1"/>
  <c r="B54" i="1"/>
  <c r="C54" i="1"/>
  <c r="B55" i="1"/>
  <c r="C55" i="1"/>
</calcChain>
</file>

<file path=xl/sharedStrings.xml><?xml version="1.0" encoding="utf-8"?>
<sst xmlns="http://schemas.openxmlformats.org/spreadsheetml/2006/main" count="217" uniqueCount="114">
  <si>
    <t>x</t>
  </si>
  <si>
    <t>Uploaded?</t>
  </si>
  <si>
    <t>Sent To Emily?</t>
  </si>
  <si>
    <t>Number of Requests in Backlog at End of Quarter</t>
  </si>
  <si>
    <t>Requests Processed</t>
  </si>
  <si>
    <t>Requests Received</t>
  </si>
  <si>
    <t>Quarter</t>
  </si>
  <si>
    <t>Number Closed During Current FY</t>
  </si>
  <si>
    <t>Perfected Pending Requests at End of Previous FY</t>
  </si>
  <si>
    <t>Quarterly Reporting Statistics</t>
  </si>
  <si>
    <t>Total Not Expedited</t>
  </si>
  <si>
    <t>Total Expedited</t>
  </si>
  <si>
    <t>Within 10 Calendar Days</t>
  </si>
  <si>
    <t>LARGEST</t>
  </si>
  <si>
    <t>LOWEST</t>
  </si>
  <si>
    <t>AVERAGE</t>
  </si>
  <si>
    <t>MEDIAN</t>
  </si>
  <si>
    <t>N</t>
  </si>
  <si>
    <t>FG</t>
  </si>
  <si>
    <t>Requesting a list of current CA, DC, VA and GA Federal employees</t>
  </si>
  <si>
    <t>DeAnne Martin</t>
  </si>
  <si>
    <t>FDWD</t>
  </si>
  <si>
    <t>Withdrawn</t>
  </si>
  <si>
    <t>Requesting current FCA employee/staff contact information.</t>
  </si>
  <si>
    <t>Sarah Riley</t>
  </si>
  <si>
    <t>WIthdrawn</t>
  </si>
  <si>
    <t>OIT Communications</t>
  </si>
  <si>
    <t>Bell</t>
  </si>
  <si>
    <t>Information on Executive Compensation</t>
  </si>
  <si>
    <t>Arscott</t>
  </si>
  <si>
    <t xml:space="preserve">Released in normal salary </t>
  </si>
  <si>
    <t>PGPD</t>
  </si>
  <si>
    <t>2019-2020 salary data</t>
  </si>
  <si>
    <t>FOIA Referral Moore</t>
  </si>
  <si>
    <t>2004-2020 salary data</t>
  </si>
  <si>
    <t>5 and 6</t>
  </si>
  <si>
    <t>Release w redactions</t>
  </si>
  <si>
    <t>Requesting records between Ted and Vonda - Dec.1, 2018 thru Dec, 31, 2019</t>
  </si>
  <si>
    <t>Edward Dukes</t>
  </si>
  <si>
    <t>7 and 3</t>
  </si>
  <si>
    <t>Requesting a copy of recent FCA OIG Investigative Report, 20-01</t>
  </si>
  <si>
    <t>OIG ROI</t>
  </si>
  <si>
    <t>Shebest</t>
  </si>
  <si>
    <t>4,5,6</t>
  </si>
  <si>
    <t>Investigative records</t>
  </si>
  <si>
    <t>Redacted employee names and offices where employees could be identified</t>
  </si>
  <si>
    <t>Release with redactions</t>
  </si>
  <si>
    <t>OIG management reports</t>
  </si>
  <si>
    <t>Ravnitzky</t>
  </si>
  <si>
    <t>Redacted constituent names</t>
  </si>
  <si>
    <t>Congressional Correspondence Log</t>
  </si>
  <si>
    <t>Gerasimova</t>
  </si>
  <si>
    <t>No</t>
  </si>
  <si>
    <t>Requesting a list of TX, LA, AL, and MS federal employees</t>
  </si>
  <si>
    <t>Full release</t>
  </si>
  <si>
    <t>Requesting a list of Texas Federal employees</t>
  </si>
  <si>
    <t>Martin</t>
  </si>
  <si>
    <t>FCS Annual Reports 2000-2009</t>
  </si>
  <si>
    <t>OIG management advisory reports</t>
  </si>
  <si>
    <t>OIG Investigations CY18 and 19</t>
  </si>
  <si>
    <t>Y</t>
  </si>
  <si>
    <t>Requesting FCA guidance on hemp loans</t>
  </si>
  <si>
    <t>Sam Bloch</t>
  </si>
  <si>
    <t>Deceased employee's W-2s</t>
  </si>
  <si>
    <t>Gina Rotman</t>
  </si>
  <si>
    <t>OSMO Informational Memo</t>
  </si>
  <si>
    <t>Schwab</t>
  </si>
  <si>
    <t>Requestimg MOUs by FCA and other agencies</t>
  </si>
  <si>
    <t>Nicholas Napolio</t>
  </si>
  <si>
    <t>Regarding Farmer Mac loan origination</t>
  </si>
  <si>
    <t>Nate Tobik</t>
  </si>
  <si>
    <t>FDNR</t>
  </si>
  <si>
    <t>No records</t>
  </si>
  <si>
    <t>Requesting a list of Credit Repair Organizations in CA</t>
  </si>
  <si>
    <t>Kiley Hentges</t>
  </si>
  <si>
    <t>No Records</t>
  </si>
  <si>
    <t>Requesting various public records.</t>
  </si>
  <si>
    <t>Segal Rothman</t>
  </si>
  <si>
    <t>Specific information related to businesses and individuals</t>
  </si>
  <si>
    <t>Unknown</t>
  </si>
  <si>
    <t>Requesting a list of Florida Federal employees</t>
  </si>
  <si>
    <t>Information related to a speific individual and phone number</t>
  </si>
  <si>
    <t>No subpoenas issued in dates requested (none in recent past)</t>
  </si>
  <si>
    <t>OIG Subpoenas</t>
  </si>
  <si>
    <t>Michaels</t>
  </si>
  <si>
    <t xml:space="preserve">CRS data was avialable to public on fca.gov. Wasn't in format requestor wanted, but could be manipulated by requestor on his/her own. </t>
  </si>
  <si>
    <t>CRS Data in specific format</t>
  </si>
  <si>
    <t>Lian</t>
  </si>
  <si>
    <t>Outstanding checks/warrants</t>
  </si>
  <si>
    <t>Keith Keeley</t>
  </si>
  <si>
    <t>Days for PRWIG for expedited</t>
  </si>
  <si>
    <t>Days for PRWIG for NON-expedited</t>
  </si>
  <si>
    <t>Days for Expedited</t>
  </si>
  <si>
    <t>Days for NON-expedited</t>
  </si>
  <si>
    <t>Notes</t>
  </si>
  <si>
    <t>Expedited Y/N</t>
  </si>
  <si>
    <t>Exemption Waived?</t>
  </si>
  <si>
    <t>Exemption Used</t>
  </si>
  <si>
    <t>Compliance Code (FG, PGPD, FDE, FDNR, FDR, FDWD, FDFR, FDRD, FDIF, FDNAR, FDDR, FDO)</t>
  </si>
  <si>
    <t>Release Results</t>
  </si>
  <si>
    <t>Fees Paid</t>
  </si>
  <si>
    <t>Fees Charged</t>
  </si>
  <si>
    <t xml:space="preserve">Request Fee Waiver? </t>
  </si>
  <si>
    <t>Calendar days to adj &amp; respond to request for expedited (if applicable)</t>
  </si>
  <si>
    <t>Net Business Days to Answer</t>
  </si>
  <si>
    <t>Tolling/ Closures</t>
  </si>
  <si>
    <t>Actual Final Response Date</t>
  </si>
  <si>
    <t>Initial Estimate of Response Due Date</t>
  </si>
  <si>
    <t>Date Received</t>
  </si>
  <si>
    <t>Information Sought</t>
  </si>
  <si>
    <t>Name</t>
  </si>
  <si>
    <t>Tracking Number</t>
  </si>
  <si>
    <t>FG = Full Grant;  PGPD = Partial Grant Partial Denial;  FDE = Full Denial Exemption;  FDNR = Full Denial No Records;  FDR = Full Denial Referral;  FDWD = Full Denial Withdrawn;  FDFR = Full Denial Fee Reason;  FDRD = Full Denial Reasonable Description;  FDIF = Full Denial Improper FOIA;  FDNAR = Full Denial Not Agency Records;  FDDR = Full Denial Duplicate Request;  FDO = Full Denial Other</t>
  </si>
  <si>
    <t>FCA FOIA Log FY 2020:  FOIAs received or responded to between 10-1-2019 and 9-30-2020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</si>
</sst>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11"/>
      <color rgb="FF333333"/>
      <name val="Century Gothic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sz val="11"/>
      <color rgb="FF121D28"/>
      <name val="Century Gothic"/>
      <family val="2"/>
    </font>
    <font>
      <sz val="11"/>
      <color rgb="FF272727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1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1" fillId="0" borderId="1" xfId="1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64" fontId="1" fillId="3" borderId="1" xfId="1" applyNumberFormat="1" applyFont="1" applyFill="1" applyBorder="1" applyAlignment="1">
      <alignment wrapText="1"/>
    </xf>
    <xf numFmtId="14" fontId="1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02BA8-599A-4A1B-9725-A66F7C3159BD}">
  <sheetPr>
    <pageSetUpPr fitToPage="1"/>
  </sheetPr>
  <dimension ref="A1:V56"/>
  <sheetViews>
    <sheetView tabSelected="1" view="pageLayout" topLeftCell="A22" zoomScale="70" zoomScaleNormal="85" zoomScalePageLayoutView="70" workbookViewId="0">
      <selection activeCell="O27" sqref="O27"/>
    </sheetView>
  </sheetViews>
  <sheetFormatPr defaultColWidth="9" defaultRowHeight="16.5" x14ac:dyDescent="0.3"/>
  <cols>
    <col min="1" max="1" width="13.25" style="1" customWidth="1"/>
    <col min="2" max="2" width="21.5" style="1" customWidth="1"/>
    <col min="3" max="3" width="21" style="1" customWidth="1"/>
    <col min="4" max="4" width="10.625" style="1" bestFit="1" customWidth="1"/>
    <col min="5" max="5" width="12.25" style="1" customWidth="1"/>
    <col min="6" max="6" width="14" style="1" customWidth="1"/>
    <col min="7" max="7" width="11.5" style="1" customWidth="1"/>
    <col min="8" max="8" width="12.875" style="1" customWidth="1"/>
    <col min="9" max="10" width="12.625" style="1" customWidth="1"/>
    <col min="11" max="11" width="9.75" style="1" customWidth="1"/>
    <col min="12" max="12" width="6.75" style="1" bestFit="1" customWidth="1"/>
    <col min="13" max="13" width="19.625" style="1" customWidth="1"/>
    <col min="14" max="14" width="15.875" style="1" customWidth="1"/>
    <col min="15" max="15" width="12.75" style="1" customWidth="1"/>
    <col min="16" max="16" width="11.875" style="1" customWidth="1"/>
    <col min="17" max="17" width="14" style="1" customWidth="1"/>
    <col min="18" max="18" width="22.125" style="1" customWidth="1"/>
    <col min="19" max="19" width="11.125" style="1" customWidth="1"/>
    <col min="20" max="20" width="13.5" style="1" customWidth="1"/>
    <col min="21" max="21" width="11.5" style="1" customWidth="1"/>
    <col min="22" max="22" width="11.375" style="1" customWidth="1"/>
    <col min="23" max="16384" width="9" style="1"/>
  </cols>
  <sheetData>
    <row r="1" spans="1:22" x14ac:dyDescent="0.3">
      <c r="A1" s="49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2"/>
      <c r="T1" s="12"/>
      <c r="U1" s="12"/>
      <c r="V1" s="12"/>
    </row>
    <row r="2" spans="1:22" ht="38.25" customHeight="1" x14ac:dyDescent="0.3">
      <c r="A2" s="48" t="s">
        <v>112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15.5" x14ac:dyDescent="0.3">
      <c r="A3" s="47" t="s">
        <v>111</v>
      </c>
      <c r="B3" s="47" t="s">
        <v>110</v>
      </c>
      <c r="C3" s="47" t="s">
        <v>109</v>
      </c>
      <c r="D3" s="47" t="s">
        <v>108</v>
      </c>
      <c r="E3" s="47" t="s">
        <v>107</v>
      </c>
      <c r="F3" s="47" t="s">
        <v>106</v>
      </c>
      <c r="G3" s="47" t="s">
        <v>105</v>
      </c>
      <c r="H3" s="47" t="s">
        <v>104</v>
      </c>
      <c r="I3" s="47" t="s">
        <v>103</v>
      </c>
      <c r="J3" s="47" t="s">
        <v>102</v>
      </c>
      <c r="K3" s="47" t="s">
        <v>101</v>
      </c>
      <c r="L3" s="47" t="s">
        <v>100</v>
      </c>
      <c r="M3" s="47" t="s">
        <v>99</v>
      </c>
      <c r="N3" s="47" t="s">
        <v>98</v>
      </c>
      <c r="O3" s="47" t="s">
        <v>97</v>
      </c>
      <c r="P3" s="47" t="s">
        <v>96</v>
      </c>
      <c r="Q3" s="47" t="s">
        <v>95</v>
      </c>
      <c r="R3" s="47" t="s">
        <v>94</v>
      </c>
      <c r="S3" s="47" t="s">
        <v>93</v>
      </c>
      <c r="T3" s="47" t="s">
        <v>92</v>
      </c>
      <c r="U3" s="47" t="s">
        <v>91</v>
      </c>
      <c r="V3" s="47" t="s">
        <v>90</v>
      </c>
    </row>
    <row r="4" spans="1:22" ht="33" x14ac:dyDescent="0.3">
      <c r="A4" s="43">
        <v>13648</v>
      </c>
      <c r="B4" s="44" t="s">
        <v>89</v>
      </c>
      <c r="C4" s="44" t="s">
        <v>88</v>
      </c>
      <c r="D4" s="46">
        <v>43728</v>
      </c>
      <c r="E4" s="46">
        <v>43759</v>
      </c>
      <c r="F4" s="46">
        <v>43754</v>
      </c>
      <c r="G4" s="43">
        <v>0</v>
      </c>
      <c r="H4" s="43">
        <v>17</v>
      </c>
      <c r="I4" s="43"/>
      <c r="J4" s="44" t="s">
        <v>17</v>
      </c>
      <c r="K4" s="45">
        <v>0</v>
      </c>
      <c r="L4" s="43">
        <v>0</v>
      </c>
      <c r="M4" s="44" t="s">
        <v>72</v>
      </c>
      <c r="N4" s="44" t="s">
        <v>71</v>
      </c>
      <c r="O4" s="43"/>
      <c r="P4" s="43"/>
      <c r="Q4" s="44" t="s">
        <v>17</v>
      </c>
      <c r="R4" s="44"/>
      <c r="S4" s="43">
        <v>17</v>
      </c>
      <c r="T4" s="43"/>
      <c r="U4" s="43"/>
      <c r="V4" s="43"/>
    </row>
    <row r="5" spans="1:22" ht="132" x14ac:dyDescent="0.3">
      <c r="A5" s="43">
        <v>13651</v>
      </c>
      <c r="B5" s="44" t="s">
        <v>87</v>
      </c>
      <c r="C5" s="44" t="s">
        <v>86</v>
      </c>
      <c r="D5" s="46">
        <v>43732</v>
      </c>
      <c r="E5" s="46">
        <v>43761</v>
      </c>
      <c r="F5" s="46">
        <v>43739</v>
      </c>
      <c r="G5" s="43">
        <v>0</v>
      </c>
      <c r="H5" s="43">
        <v>2</v>
      </c>
      <c r="I5" s="43"/>
      <c r="J5" s="44" t="s">
        <v>17</v>
      </c>
      <c r="K5" s="45">
        <v>0</v>
      </c>
      <c r="L5" s="43">
        <v>0</v>
      </c>
      <c r="M5" s="44" t="s">
        <v>72</v>
      </c>
      <c r="N5" s="44" t="s">
        <v>71</v>
      </c>
      <c r="O5" s="43"/>
      <c r="P5" s="43"/>
      <c r="Q5" s="44" t="s">
        <v>17</v>
      </c>
      <c r="R5" s="44" t="s">
        <v>85</v>
      </c>
      <c r="S5" s="43">
        <v>2</v>
      </c>
      <c r="T5" s="43"/>
      <c r="U5" s="43">
        <v>2</v>
      </c>
      <c r="V5" s="43"/>
    </row>
    <row r="6" spans="1:22" ht="49.5" x14ac:dyDescent="0.3">
      <c r="A6" s="12">
        <v>13664</v>
      </c>
      <c r="B6" s="2" t="s">
        <v>84</v>
      </c>
      <c r="C6" s="2" t="s">
        <v>83</v>
      </c>
      <c r="D6" s="36">
        <v>43794</v>
      </c>
      <c r="E6" s="36"/>
      <c r="F6" s="36">
        <v>43795</v>
      </c>
      <c r="G6" s="12">
        <v>0</v>
      </c>
      <c r="H6" s="12">
        <v>1</v>
      </c>
      <c r="I6" s="12"/>
      <c r="J6" s="2" t="s">
        <v>17</v>
      </c>
      <c r="K6" s="35">
        <v>0</v>
      </c>
      <c r="L6" s="12">
        <v>0</v>
      </c>
      <c r="M6" s="2" t="s">
        <v>75</v>
      </c>
      <c r="N6" s="2" t="s">
        <v>71</v>
      </c>
      <c r="O6" s="12"/>
      <c r="P6" s="12"/>
      <c r="Q6" s="2" t="s">
        <v>60</v>
      </c>
      <c r="R6" s="2" t="s">
        <v>82</v>
      </c>
      <c r="S6" s="12"/>
      <c r="T6" s="12">
        <v>1</v>
      </c>
      <c r="U6" s="12"/>
      <c r="V6" s="12"/>
    </row>
    <row r="7" spans="1:22" ht="49.5" x14ac:dyDescent="0.3">
      <c r="A7" s="12"/>
      <c r="B7" s="2" t="s">
        <v>79</v>
      </c>
      <c r="C7" s="42" t="s">
        <v>81</v>
      </c>
      <c r="D7" s="37">
        <v>43945</v>
      </c>
      <c r="E7" s="36"/>
      <c r="F7" s="36">
        <v>43951</v>
      </c>
      <c r="G7" s="12">
        <v>0</v>
      </c>
      <c r="H7" s="12">
        <v>4</v>
      </c>
      <c r="I7" s="12"/>
      <c r="J7" s="2"/>
      <c r="K7" s="35">
        <v>0</v>
      </c>
      <c r="L7" s="12"/>
      <c r="M7" s="2" t="s">
        <v>72</v>
      </c>
      <c r="N7" s="2" t="s">
        <v>71</v>
      </c>
      <c r="O7" s="2"/>
      <c r="P7" s="2"/>
      <c r="Q7" s="2" t="s">
        <v>17</v>
      </c>
      <c r="R7" s="2"/>
      <c r="S7" s="12">
        <v>4</v>
      </c>
      <c r="T7" s="12"/>
      <c r="U7" s="12"/>
      <c r="V7" s="12"/>
    </row>
    <row r="8" spans="1:22" ht="49.5" x14ac:dyDescent="0.3">
      <c r="A8" s="12">
        <v>13712</v>
      </c>
      <c r="B8" s="2" t="s">
        <v>56</v>
      </c>
      <c r="C8" s="2" t="s">
        <v>80</v>
      </c>
      <c r="D8" s="36">
        <v>44004</v>
      </c>
      <c r="E8" s="36">
        <v>44032</v>
      </c>
      <c r="F8" s="36">
        <v>44014</v>
      </c>
      <c r="G8" s="12">
        <v>0</v>
      </c>
      <c r="H8" s="12">
        <v>8</v>
      </c>
      <c r="I8" s="12"/>
      <c r="J8" s="2" t="s">
        <v>17</v>
      </c>
      <c r="K8" s="35">
        <v>0</v>
      </c>
      <c r="L8" s="12"/>
      <c r="M8" s="2" t="s">
        <v>72</v>
      </c>
      <c r="N8" s="2" t="s">
        <v>71</v>
      </c>
      <c r="O8" s="12"/>
      <c r="P8" s="12"/>
      <c r="Q8" s="2" t="s">
        <v>17</v>
      </c>
      <c r="R8" s="2"/>
      <c r="S8" s="12"/>
      <c r="T8" s="12"/>
      <c r="U8" s="12"/>
      <c r="V8" s="12"/>
    </row>
    <row r="9" spans="1:22" ht="49.5" x14ac:dyDescent="0.3">
      <c r="A9" s="12"/>
      <c r="B9" s="2" t="s">
        <v>79</v>
      </c>
      <c r="C9" s="2" t="s">
        <v>78</v>
      </c>
      <c r="D9" s="36">
        <v>44046</v>
      </c>
      <c r="E9" s="36">
        <v>44074</v>
      </c>
      <c r="F9" s="36">
        <v>44047</v>
      </c>
      <c r="G9" s="12">
        <v>0</v>
      </c>
      <c r="H9" s="12">
        <v>1</v>
      </c>
      <c r="I9" s="12"/>
      <c r="J9" s="2"/>
      <c r="K9" s="35">
        <v>0</v>
      </c>
      <c r="L9" s="12"/>
      <c r="M9" s="2" t="s">
        <v>75</v>
      </c>
      <c r="N9" s="2" t="s">
        <v>71</v>
      </c>
      <c r="O9" s="12"/>
      <c r="P9" s="12"/>
      <c r="Q9" s="2" t="s">
        <v>17</v>
      </c>
      <c r="R9" s="12"/>
      <c r="S9" s="12">
        <v>1</v>
      </c>
      <c r="T9" s="12"/>
      <c r="U9" s="12"/>
      <c r="V9" s="12"/>
    </row>
    <row r="10" spans="1:22" ht="33" x14ac:dyDescent="0.3">
      <c r="A10" s="12"/>
      <c r="B10" s="2" t="s">
        <v>77</v>
      </c>
      <c r="C10" s="2" t="s">
        <v>76</v>
      </c>
      <c r="D10" s="36">
        <v>44047</v>
      </c>
      <c r="E10" s="36">
        <v>44074</v>
      </c>
      <c r="F10" s="36">
        <v>44047</v>
      </c>
      <c r="G10" s="12">
        <v>0</v>
      </c>
      <c r="H10" s="12">
        <v>0</v>
      </c>
      <c r="I10" s="12"/>
      <c r="J10" s="12"/>
      <c r="K10" s="12">
        <v>0</v>
      </c>
      <c r="L10" s="12"/>
      <c r="M10" s="2" t="s">
        <v>75</v>
      </c>
      <c r="N10" s="2" t="s">
        <v>71</v>
      </c>
      <c r="O10" s="12"/>
      <c r="P10" s="12"/>
      <c r="Q10" s="2" t="s">
        <v>17</v>
      </c>
      <c r="R10" s="12"/>
      <c r="S10" s="12">
        <v>0</v>
      </c>
      <c r="T10" s="12"/>
      <c r="U10" s="12"/>
      <c r="V10" s="12"/>
    </row>
    <row r="11" spans="1:22" ht="49.5" x14ac:dyDescent="0.3">
      <c r="A11" s="12">
        <v>13733</v>
      </c>
      <c r="B11" s="2" t="s">
        <v>74</v>
      </c>
      <c r="C11" s="2" t="s">
        <v>73</v>
      </c>
      <c r="D11" s="36">
        <v>44074</v>
      </c>
      <c r="E11" s="36">
        <v>44102</v>
      </c>
      <c r="F11" s="36">
        <v>44074</v>
      </c>
      <c r="G11" s="12">
        <v>0</v>
      </c>
      <c r="H11" s="12">
        <v>0</v>
      </c>
      <c r="I11" s="12"/>
      <c r="J11" s="2" t="s">
        <v>52</v>
      </c>
      <c r="K11" s="12">
        <v>0</v>
      </c>
      <c r="L11" s="12"/>
      <c r="M11" s="2" t="s">
        <v>72</v>
      </c>
      <c r="N11" s="2" t="s">
        <v>71</v>
      </c>
      <c r="O11" s="12"/>
      <c r="P11" s="12"/>
      <c r="Q11" s="2" t="s">
        <v>17</v>
      </c>
      <c r="R11" s="12"/>
      <c r="S11" s="12">
        <v>0</v>
      </c>
      <c r="T11" s="12"/>
      <c r="U11" s="12"/>
      <c r="V11" s="12"/>
    </row>
    <row r="12" spans="1:22" ht="33" x14ac:dyDescent="0.3">
      <c r="A12" s="12">
        <v>13667</v>
      </c>
      <c r="B12" s="2" t="s">
        <v>70</v>
      </c>
      <c r="C12" s="2" t="s">
        <v>69</v>
      </c>
      <c r="D12" s="36">
        <v>43809</v>
      </c>
      <c r="E12" s="36"/>
      <c r="F12" s="36">
        <v>43809</v>
      </c>
      <c r="G12" s="12">
        <v>0</v>
      </c>
      <c r="H12" s="12"/>
      <c r="I12" s="12"/>
      <c r="J12" s="2" t="s">
        <v>17</v>
      </c>
      <c r="K12" s="35">
        <v>0</v>
      </c>
      <c r="L12" s="12"/>
      <c r="M12" s="2" t="s">
        <v>22</v>
      </c>
      <c r="N12" s="2" t="s">
        <v>21</v>
      </c>
      <c r="O12" s="12"/>
      <c r="P12" s="12"/>
      <c r="Q12" s="12"/>
      <c r="R12" s="2"/>
      <c r="S12" s="12"/>
      <c r="T12" s="12"/>
      <c r="U12" s="12"/>
      <c r="V12" s="12"/>
    </row>
    <row r="13" spans="1:22" ht="49.5" x14ac:dyDescent="0.3">
      <c r="A13" s="12">
        <v>13677</v>
      </c>
      <c r="B13" s="2" t="s">
        <v>68</v>
      </c>
      <c r="C13" s="2" t="s">
        <v>67</v>
      </c>
      <c r="D13" s="36">
        <v>43861</v>
      </c>
      <c r="E13" s="36">
        <v>43892</v>
      </c>
      <c r="F13" s="36">
        <v>43861</v>
      </c>
      <c r="G13" s="12">
        <v>0</v>
      </c>
      <c r="H13" s="12"/>
      <c r="I13" s="12"/>
      <c r="J13" s="2" t="s">
        <v>60</v>
      </c>
      <c r="K13" s="35">
        <v>0</v>
      </c>
      <c r="L13" s="12"/>
      <c r="M13" s="2" t="s">
        <v>22</v>
      </c>
      <c r="N13" s="2" t="s">
        <v>21</v>
      </c>
      <c r="O13" s="12"/>
      <c r="P13" s="12"/>
      <c r="Q13" s="2"/>
      <c r="R13" s="2"/>
      <c r="S13" s="12"/>
      <c r="T13" s="12"/>
      <c r="U13" s="12"/>
      <c r="V13" s="12"/>
    </row>
    <row r="14" spans="1:22" ht="33" x14ac:dyDescent="0.3">
      <c r="A14" s="12">
        <v>13655</v>
      </c>
      <c r="B14" s="2" t="s">
        <v>66</v>
      </c>
      <c r="C14" s="2" t="s">
        <v>65</v>
      </c>
      <c r="D14" s="36">
        <v>43753</v>
      </c>
      <c r="E14" s="36"/>
      <c r="F14" s="36">
        <v>43754</v>
      </c>
      <c r="G14" s="12">
        <v>0</v>
      </c>
      <c r="H14" s="12">
        <v>1</v>
      </c>
      <c r="I14" s="12"/>
      <c r="J14" s="2" t="s">
        <v>17</v>
      </c>
      <c r="K14" s="35">
        <v>0</v>
      </c>
      <c r="L14" s="12">
        <v>0</v>
      </c>
      <c r="M14" s="2" t="s">
        <v>54</v>
      </c>
      <c r="N14" s="2" t="s">
        <v>18</v>
      </c>
      <c r="O14" s="12"/>
      <c r="P14" s="12"/>
      <c r="Q14" s="2" t="s">
        <v>17</v>
      </c>
      <c r="R14" s="2"/>
      <c r="S14" s="12">
        <v>1</v>
      </c>
      <c r="T14" s="12"/>
      <c r="U14" s="12">
        <v>1</v>
      </c>
      <c r="V14" s="12"/>
    </row>
    <row r="15" spans="1:22" ht="33" x14ac:dyDescent="0.3">
      <c r="A15" s="12">
        <v>13658</v>
      </c>
      <c r="B15" s="2" t="s">
        <v>64</v>
      </c>
      <c r="C15" s="41" t="s">
        <v>63</v>
      </c>
      <c r="D15" s="36">
        <v>43757</v>
      </c>
      <c r="E15" s="36">
        <v>43787</v>
      </c>
      <c r="F15" s="36">
        <v>43763</v>
      </c>
      <c r="G15" s="12">
        <v>0</v>
      </c>
      <c r="H15" s="12">
        <v>5</v>
      </c>
      <c r="I15" s="12"/>
      <c r="J15" s="2" t="s">
        <v>17</v>
      </c>
      <c r="K15" s="35">
        <v>0</v>
      </c>
      <c r="L15" s="12">
        <v>0</v>
      </c>
      <c r="M15" s="2" t="s">
        <v>54</v>
      </c>
      <c r="N15" s="2" t="s">
        <v>18</v>
      </c>
      <c r="O15" s="12"/>
      <c r="P15" s="12"/>
      <c r="Q15" s="2" t="s">
        <v>17</v>
      </c>
      <c r="R15" s="2"/>
      <c r="S15" s="12">
        <v>5</v>
      </c>
      <c r="T15" s="12"/>
      <c r="U15" s="12">
        <v>5</v>
      </c>
      <c r="V15" s="12"/>
    </row>
    <row r="16" spans="1:22" ht="49.5" x14ac:dyDescent="0.3">
      <c r="A16" s="12">
        <v>13662</v>
      </c>
      <c r="B16" s="2" t="s">
        <v>62</v>
      </c>
      <c r="C16" s="2" t="s">
        <v>61</v>
      </c>
      <c r="D16" s="36">
        <v>43784</v>
      </c>
      <c r="E16" s="36">
        <v>43812</v>
      </c>
      <c r="F16" s="36">
        <v>43787</v>
      </c>
      <c r="G16" s="12">
        <v>0</v>
      </c>
      <c r="H16" s="12">
        <v>3</v>
      </c>
      <c r="I16" s="12"/>
      <c r="J16" s="2" t="s">
        <v>17</v>
      </c>
      <c r="K16" s="35">
        <v>0</v>
      </c>
      <c r="L16" s="12">
        <v>0</v>
      </c>
      <c r="M16" s="2" t="s">
        <v>54</v>
      </c>
      <c r="N16" s="2" t="s">
        <v>18</v>
      </c>
      <c r="O16" s="2"/>
      <c r="P16" s="12"/>
      <c r="Q16" s="2" t="s">
        <v>60</v>
      </c>
      <c r="R16" s="2"/>
      <c r="S16" s="12"/>
      <c r="T16" s="12">
        <v>3</v>
      </c>
      <c r="U16" s="12"/>
      <c r="V16" s="12">
        <v>3</v>
      </c>
    </row>
    <row r="17" spans="1:22" ht="33" x14ac:dyDescent="0.3">
      <c r="A17" s="12">
        <v>13678</v>
      </c>
      <c r="B17" s="2" t="s">
        <v>48</v>
      </c>
      <c r="C17" s="2" t="s">
        <v>59</v>
      </c>
      <c r="D17" s="36">
        <v>43887</v>
      </c>
      <c r="E17" s="36"/>
      <c r="F17" s="36">
        <v>43906</v>
      </c>
      <c r="G17" s="12">
        <v>0</v>
      </c>
      <c r="H17" s="12">
        <v>13</v>
      </c>
      <c r="I17" s="12"/>
      <c r="J17" s="2" t="s">
        <v>17</v>
      </c>
      <c r="K17" s="35">
        <v>0</v>
      </c>
      <c r="L17" s="12"/>
      <c r="M17" s="2" t="s">
        <v>54</v>
      </c>
      <c r="N17" s="2" t="s">
        <v>18</v>
      </c>
      <c r="O17" s="2"/>
      <c r="P17" s="12"/>
      <c r="Q17" s="2" t="s">
        <v>17</v>
      </c>
      <c r="R17" s="2"/>
      <c r="S17" s="12">
        <v>13</v>
      </c>
      <c r="T17" s="12"/>
      <c r="U17" s="12">
        <v>13</v>
      </c>
      <c r="V17" s="12"/>
    </row>
    <row r="18" spans="1:22" ht="33" x14ac:dyDescent="0.3">
      <c r="A18" s="12">
        <v>13700</v>
      </c>
      <c r="B18" s="2" t="s">
        <v>48</v>
      </c>
      <c r="C18" s="2" t="s">
        <v>58</v>
      </c>
      <c r="D18" s="36">
        <v>43920</v>
      </c>
      <c r="E18" s="36">
        <v>43948</v>
      </c>
      <c r="F18" s="36">
        <v>43929</v>
      </c>
      <c r="G18" s="12">
        <v>0</v>
      </c>
      <c r="H18" s="12">
        <v>7</v>
      </c>
      <c r="I18" s="12"/>
      <c r="J18" s="2" t="s">
        <v>17</v>
      </c>
      <c r="K18" s="12">
        <v>0</v>
      </c>
      <c r="L18" s="12"/>
      <c r="M18" s="2" t="s">
        <v>54</v>
      </c>
      <c r="N18" s="2" t="s">
        <v>18</v>
      </c>
      <c r="O18" s="12"/>
      <c r="P18" s="12"/>
      <c r="Q18" s="2" t="s">
        <v>17</v>
      </c>
      <c r="R18" s="12"/>
      <c r="S18" s="12">
        <v>7</v>
      </c>
      <c r="T18" s="12"/>
      <c r="U18" s="12">
        <v>7</v>
      </c>
      <c r="V18" s="12"/>
    </row>
    <row r="19" spans="1:22" ht="33" x14ac:dyDescent="0.3">
      <c r="A19" s="12"/>
      <c r="B19" s="2" t="s">
        <v>29</v>
      </c>
      <c r="C19" s="2" t="s">
        <v>57</v>
      </c>
      <c r="D19" s="36">
        <v>43929</v>
      </c>
      <c r="E19" s="37"/>
      <c r="F19" s="36">
        <v>43943</v>
      </c>
      <c r="G19" s="12">
        <v>0</v>
      </c>
      <c r="H19" s="2">
        <v>10</v>
      </c>
      <c r="I19" s="12"/>
      <c r="J19" s="2"/>
      <c r="K19" s="35">
        <v>0</v>
      </c>
      <c r="L19" s="12"/>
      <c r="M19" s="2" t="s">
        <v>54</v>
      </c>
      <c r="N19" s="2" t="s">
        <v>18</v>
      </c>
      <c r="O19" s="12"/>
      <c r="P19" s="12"/>
      <c r="Q19" s="2" t="s">
        <v>17</v>
      </c>
      <c r="R19" s="2"/>
      <c r="S19" s="12">
        <v>10</v>
      </c>
      <c r="T19" s="12"/>
      <c r="U19" s="12">
        <v>10</v>
      </c>
      <c r="V19" s="12"/>
    </row>
    <row r="20" spans="1:22" ht="49.5" x14ac:dyDescent="0.3">
      <c r="A20" s="12">
        <v>13713</v>
      </c>
      <c r="B20" s="2" t="s">
        <v>56</v>
      </c>
      <c r="C20" s="2" t="s">
        <v>55</v>
      </c>
      <c r="D20" s="36">
        <v>44004</v>
      </c>
      <c r="E20" s="36">
        <v>44032</v>
      </c>
      <c r="F20" s="36">
        <v>44014</v>
      </c>
      <c r="G20" s="12">
        <v>0</v>
      </c>
      <c r="H20" s="12">
        <v>8</v>
      </c>
      <c r="I20" s="12"/>
      <c r="J20" s="2" t="s">
        <v>17</v>
      </c>
      <c r="K20" s="35">
        <v>0</v>
      </c>
      <c r="L20" s="12"/>
      <c r="M20" s="2" t="s">
        <v>54</v>
      </c>
      <c r="N20" s="2" t="s">
        <v>18</v>
      </c>
      <c r="O20" s="12"/>
      <c r="P20" s="12"/>
      <c r="Q20" s="2" t="s">
        <v>17</v>
      </c>
      <c r="R20" s="2"/>
      <c r="S20" s="12"/>
      <c r="T20" s="12"/>
      <c r="U20" s="12"/>
      <c r="V20" s="12"/>
    </row>
    <row r="21" spans="1:22" ht="49.5" x14ac:dyDescent="0.3">
      <c r="A21" s="12">
        <v>13735</v>
      </c>
      <c r="B21" s="2" t="s">
        <v>20</v>
      </c>
      <c r="C21" s="2" t="s">
        <v>53</v>
      </c>
      <c r="D21" s="36">
        <v>44084</v>
      </c>
      <c r="E21" s="36">
        <v>44111</v>
      </c>
      <c r="F21" s="36">
        <v>44092</v>
      </c>
      <c r="G21" s="12">
        <v>0</v>
      </c>
      <c r="H21" s="12">
        <v>6</v>
      </c>
      <c r="I21" s="12"/>
      <c r="J21" s="2" t="s">
        <v>52</v>
      </c>
      <c r="K21" s="12">
        <v>0</v>
      </c>
      <c r="L21" s="12"/>
      <c r="M21" s="2"/>
      <c r="N21" s="2" t="s">
        <v>18</v>
      </c>
      <c r="O21" s="12"/>
      <c r="P21" s="12"/>
      <c r="Q21" s="2" t="s">
        <v>17</v>
      </c>
      <c r="R21" s="12"/>
      <c r="S21" s="12">
        <v>6</v>
      </c>
      <c r="T21" s="12"/>
      <c r="U21" s="12">
        <v>6</v>
      </c>
      <c r="V21" s="12"/>
    </row>
    <row r="22" spans="1:22" ht="33" x14ac:dyDescent="0.3">
      <c r="A22" s="12">
        <v>13696</v>
      </c>
      <c r="B22" s="2" t="s">
        <v>51</v>
      </c>
      <c r="C22" s="2" t="s">
        <v>50</v>
      </c>
      <c r="D22" s="36">
        <v>43906</v>
      </c>
      <c r="E22" s="36"/>
      <c r="F22" s="37">
        <v>43922</v>
      </c>
      <c r="G22" s="12">
        <v>0</v>
      </c>
      <c r="H22" s="2">
        <v>13</v>
      </c>
      <c r="I22" s="2"/>
      <c r="J22" s="2"/>
      <c r="K22" s="2">
        <v>0</v>
      </c>
      <c r="L22" s="12"/>
      <c r="M22" s="2" t="s">
        <v>49</v>
      </c>
      <c r="N22" s="2" t="s">
        <v>31</v>
      </c>
      <c r="O22" s="2"/>
      <c r="P22" s="2"/>
      <c r="Q22" s="2" t="s">
        <v>17</v>
      </c>
      <c r="R22" s="2"/>
      <c r="S22" s="2">
        <v>13</v>
      </c>
      <c r="T22" s="2"/>
      <c r="U22" s="2">
        <v>13</v>
      </c>
      <c r="V22" s="2"/>
    </row>
    <row r="23" spans="1:22" ht="66" x14ac:dyDescent="0.3">
      <c r="A23" s="12">
        <v>13697</v>
      </c>
      <c r="B23" s="2" t="s">
        <v>48</v>
      </c>
      <c r="C23" s="2" t="s">
        <v>47</v>
      </c>
      <c r="D23" s="36">
        <v>43913</v>
      </c>
      <c r="E23" s="36">
        <v>43938</v>
      </c>
      <c r="F23" s="36">
        <v>43916</v>
      </c>
      <c r="G23" s="12">
        <v>0</v>
      </c>
      <c r="H23" s="12">
        <v>3</v>
      </c>
      <c r="I23" s="12"/>
      <c r="J23" s="2" t="s">
        <v>17</v>
      </c>
      <c r="K23" s="35">
        <v>0</v>
      </c>
      <c r="L23" s="12"/>
      <c r="M23" s="2" t="s">
        <v>46</v>
      </c>
      <c r="N23" s="2" t="s">
        <v>31</v>
      </c>
      <c r="O23" s="12">
        <v>6</v>
      </c>
      <c r="P23" s="2" t="s">
        <v>17</v>
      </c>
      <c r="Q23" s="2" t="s">
        <v>17</v>
      </c>
      <c r="R23" s="2" t="s">
        <v>45</v>
      </c>
      <c r="S23" s="12">
        <v>3</v>
      </c>
      <c r="T23" s="12"/>
      <c r="U23" s="12">
        <v>3</v>
      </c>
      <c r="V23" s="12"/>
    </row>
    <row r="24" spans="1:22" x14ac:dyDescent="0.3">
      <c r="A24" s="12"/>
      <c r="B24" s="2" t="s">
        <v>27</v>
      </c>
      <c r="C24" s="2" t="s">
        <v>44</v>
      </c>
      <c r="D24" s="36">
        <v>43969</v>
      </c>
      <c r="E24" s="36">
        <v>43998</v>
      </c>
      <c r="F24" s="36">
        <v>43994</v>
      </c>
      <c r="G24" s="12">
        <v>0</v>
      </c>
      <c r="H24" s="12">
        <v>20</v>
      </c>
      <c r="I24" s="12"/>
      <c r="J24" s="2"/>
      <c r="K24" s="35">
        <v>0</v>
      </c>
      <c r="L24" s="12"/>
      <c r="M24" s="2"/>
      <c r="N24" s="2" t="s">
        <v>31</v>
      </c>
      <c r="O24" s="2" t="s">
        <v>43</v>
      </c>
      <c r="P24" s="2"/>
      <c r="Q24" s="2" t="s">
        <v>17</v>
      </c>
      <c r="R24" s="2"/>
      <c r="S24" s="12">
        <v>20</v>
      </c>
      <c r="T24" s="12"/>
      <c r="U24" s="12">
        <v>20</v>
      </c>
      <c r="V24" s="12"/>
    </row>
    <row r="25" spans="1:22" ht="33" x14ac:dyDescent="0.3">
      <c r="A25" s="12"/>
      <c r="B25" s="2" t="s">
        <v>42</v>
      </c>
      <c r="C25" s="40" t="s">
        <v>41</v>
      </c>
      <c r="D25" s="36">
        <v>43985</v>
      </c>
      <c r="E25" s="36"/>
      <c r="F25" s="37">
        <v>43990</v>
      </c>
      <c r="G25" s="12">
        <v>0</v>
      </c>
      <c r="H25" s="12">
        <v>5</v>
      </c>
      <c r="I25" s="12"/>
      <c r="J25" s="2"/>
      <c r="K25" s="35">
        <v>0</v>
      </c>
      <c r="L25" s="12"/>
      <c r="M25" s="2" t="s">
        <v>36</v>
      </c>
      <c r="N25" s="2" t="s">
        <v>31</v>
      </c>
      <c r="O25" s="2" t="s">
        <v>39</v>
      </c>
      <c r="P25" s="12"/>
      <c r="Q25" s="2" t="s">
        <v>17</v>
      </c>
      <c r="R25" s="12"/>
      <c r="S25" s="12">
        <v>5</v>
      </c>
      <c r="T25" s="12"/>
      <c r="U25" s="12">
        <v>5</v>
      </c>
      <c r="V25" s="12"/>
    </row>
    <row r="26" spans="1:22" ht="66" x14ac:dyDescent="0.3">
      <c r="A26" s="12">
        <v>13715</v>
      </c>
      <c r="B26" s="2" t="s">
        <v>38</v>
      </c>
      <c r="C26" s="2" t="s">
        <v>40</v>
      </c>
      <c r="D26" s="36">
        <v>44005</v>
      </c>
      <c r="E26" s="12"/>
      <c r="F26" s="36">
        <v>44005</v>
      </c>
      <c r="G26" s="12">
        <v>0</v>
      </c>
      <c r="H26" s="12">
        <v>0</v>
      </c>
      <c r="I26" s="12"/>
      <c r="J26" s="2" t="s">
        <v>17</v>
      </c>
      <c r="K26" s="35">
        <v>0</v>
      </c>
      <c r="L26" s="12"/>
      <c r="M26" s="2" t="s">
        <v>36</v>
      </c>
      <c r="N26" s="2" t="s">
        <v>31</v>
      </c>
      <c r="O26" s="2" t="s">
        <v>39</v>
      </c>
      <c r="P26" s="12"/>
      <c r="Q26" s="2" t="s">
        <v>17</v>
      </c>
      <c r="R26" s="2"/>
      <c r="S26" s="12">
        <v>0</v>
      </c>
      <c r="T26" s="12"/>
      <c r="U26" s="12">
        <v>0</v>
      </c>
      <c r="V26" s="12"/>
    </row>
    <row r="27" spans="1:22" ht="66" x14ac:dyDescent="0.3">
      <c r="A27" s="12"/>
      <c r="B27" s="2" t="s">
        <v>38</v>
      </c>
      <c r="C27" s="2" t="s">
        <v>37</v>
      </c>
      <c r="D27" s="36">
        <v>44018</v>
      </c>
      <c r="E27" s="36">
        <v>44044</v>
      </c>
      <c r="F27" s="36">
        <v>44036</v>
      </c>
      <c r="G27" s="12">
        <v>0</v>
      </c>
      <c r="H27" s="12">
        <v>14</v>
      </c>
      <c r="I27" s="12"/>
      <c r="J27" s="2" t="s">
        <v>17</v>
      </c>
      <c r="K27" s="35">
        <v>0</v>
      </c>
      <c r="L27" s="12"/>
      <c r="M27" s="2" t="s">
        <v>36</v>
      </c>
      <c r="N27" s="2" t="s">
        <v>31</v>
      </c>
      <c r="O27" s="2" t="s">
        <v>35</v>
      </c>
      <c r="P27" s="12"/>
      <c r="Q27" s="2" t="s">
        <v>17</v>
      </c>
      <c r="R27" s="12"/>
      <c r="S27" s="12">
        <v>14</v>
      </c>
      <c r="T27" s="12"/>
      <c r="U27" s="12">
        <v>14</v>
      </c>
      <c r="V27" s="12"/>
    </row>
    <row r="28" spans="1:22" ht="33" x14ac:dyDescent="0.3">
      <c r="A28" s="12">
        <v>13736</v>
      </c>
      <c r="B28" s="2" t="s">
        <v>33</v>
      </c>
      <c r="C28" s="2" t="s">
        <v>34</v>
      </c>
      <c r="D28" s="36">
        <v>44067</v>
      </c>
      <c r="E28" s="36"/>
      <c r="F28" s="36">
        <v>44092</v>
      </c>
      <c r="G28" s="12">
        <v>0</v>
      </c>
      <c r="H28" s="12">
        <v>18</v>
      </c>
      <c r="I28" s="12"/>
      <c r="J28" s="12"/>
      <c r="K28" s="12">
        <v>0</v>
      </c>
      <c r="L28" s="12"/>
      <c r="M28" s="12"/>
      <c r="N28" s="2" t="s">
        <v>31</v>
      </c>
      <c r="O28" s="12">
        <v>6</v>
      </c>
      <c r="P28" s="12"/>
      <c r="Q28" s="2" t="s">
        <v>17</v>
      </c>
      <c r="R28" s="2" t="s">
        <v>30</v>
      </c>
      <c r="S28" s="12">
        <v>18</v>
      </c>
      <c r="T28" s="12"/>
      <c r="U28" s="12">
        <v>18</v>
      </c>
      <c r="V28" s="12"/>
    </row>
    <row r="29" spans="1:22" ht="33" x14ac:dyDescent="0.3">
      <c r="A29" s="12">
        <v>13736</v>
      </c>
      <c r="B29" s="2" t="s">
        <v>33</v>
      </c>
      <c r="C29" s="2" t="s">
        <v>32</v>
      </c>
      <c r="D29" s="36">
        <v>44089</v>
      </c>
      <c r="E29" s="36"/>
      <c r="F29" s="36">
        <v>44092</v>
      </c>
      <c r="G29" s="12">
        <v>0</v>
      </c>
      <c r="H29" s="12">
        <v>3</v>
      </c>
      <c r="I29" s="12"/>
      <c r="J29" s="12"/>
      <c r="K29" s="12">
        <v>0</v>
      </c>
      <c r="L29" s="12"/>
      <c r="M29" s="12"/>
      <c r="N29" s="2" t="s">
        <v>31</v>
      </c>
      <c r="O29" s="12">
        <v>6</v>
      </c>
      <c r="P29" s="12"/>
      <c r="Q29" s="2" t="s">
        <v>17</v>
      </c>
      <c r="R29" s="2" t="s">
        <v>30</v>
      </c>
      <c r="S29" s="12">
        <v>3</v>
      </c>
      <c r="T29" s="12"/>
      <c r="U29" s="12">
        <v>3</v>
      </c>
      <c r="V29" s="12"/>
    </row>
    <row r="30" spans="1:22" ht="49.5" x14ac:dyDescent="0.3">
      <c r="A30" s="12"/>
      <c r="B30" s="39" t="s">
        <v>29</v>
      </c>
      <c r="C30" s="2" t="s">
        <v>28</v>
      </c>
      <c r="D30" s="36">
        <v>43929</v>
      </c>
      <c r="E30" s="36"/>
      <c r="F30" s="37">
        <v>43929</v>
      </c>
      <c r="G30" s="12">
        <v>0</v>
      </c>
      <c r="H30" s="12"/>
      <c r="I30" s="12"/>
      <c r="J30" s="2"/>
      <c r="K30" s="35">
        <v>0</v>
      </c>
      <c r="L30" s="12"/>
      <c r="M30" s="2" t="s">
        <v>22</v>
      </c>
      <c r="N30" s="2" t="s">
        <v>21</v>
      </c>
      <c r="O30" s="12"/>
      <c r="P30" s="2"/>
      <c r="Q30" s="2"/>
      <c r="R30" s="12"/>
      <c r="S30" s="12"/>
      <c r="T30" s="12"/>
      <c r="U30" s="12"/>
      <c r="V30" s="12"/>
    </row>
    <row r="31" spans="1:22" x14ac:dyDescent="0.3">
      <c r="A31" s="12"/>
      <c r="B31" s="2" t="s">
        <v>27</v>
      </c>
      <c r="C31" s="38" t="s">
        <v>26</v>
      </c>
      <c r="D31" s="36">
        <v>43994</v>
      </c>
      <c r="E31" s="36"/>
      <c r="F31" s="37">
        <v>43994</v>
      </c>
      <c r="G31" s="12">
        <v>0</v>
      </c>
      <c r="H31" s="12"/>
      <c r="I31" s="12"/>
      <c r="J31" s="2"/>
      <c r="K31" s="35">
        <v>0</v>
      </c>
      <c r="L31" s="12"/>
      <c r="M31" s="2" t="s">
        <v>25</v>
      </c>
      <c r="N31" s="2" t="s">
        <v>21</v>
      </c>
      <c r="O31" s="12"/>
      <c r="P31" s="12"/>
      <c r="Q31" s="2"/>
      <c r="R31" s="2"/>
      <c r="S31" s="12"/>
      <c r="T31" s="12"/>
      <c r="U31" s="12"/>
      <c r="V31" s="12"/>
    </row>
    <row r="32" spans="1:22" ht="49.5" x14ac:dyDescent="0.3">
      <c r="A32" s="12">
        <v>13719</v>
      </c>
      <c r="B32" s="2" t="s">
        <v>24</v>
      </c>
      <c r="C32" s="2" t="s">
        <v>23</v>
      </c>
      <c r="D32" s="36">
        <v>44022</v>
      </c>
      <c r="E32" s="36">
        <v>44049</v>
      </c>
      <c r="F32" s="36">
        <v>44022</v>
      </c>
      <c r="G32" s="12">
        <v>0</v>
      </c>
      <c r="H32" s="12"/>
      <c r="I32" s="12"/>
      <c r="J32" s="2" t="s">
        <v>17</v>
      </c>
      <c r="K32" s="35">
        <v>0</v>
      </c>
      <c r="L32" s="12"/>
      <c r="M32" s="2" t="s">
        <v>22</v>
      </c>
      <c r="N32" s="2" t="s">
        <v>21</v>
      </c>
      <c r="O32" s="12"/>
      <c r="P32" s="12"/>
      <c r="Q32" s="12"/>
      <c r="R32" s="12"/>
      <c r="S32" s="12"/>
      <c r="T32" s="12"/>
      <c r="U32" s="12"/>
      <c r="V32" s="12"/>
    </row>
    <row r="33" spans="1:22" ht="66" x14ac:dyDescent="0.3">
      <c r="A33" s="12">
        <v>13721</v>
      </c>
      <c r="B33" s="2" t="s">
        <v>20</v>
      </c>
      <c r="C33" s="2" t="s">
        <v>19</v>
      </c>
      <c r="D33" s="36">
        <v>44032</v>
      </c>
      <c r="E33" s="36">
        <v>44060</v>
      </c>
      <c r="F33" s="36">
        <v>44039</v>
      </c>
      <c r="G33" s="12">
        <v>0</v>
      </c>
      <c r="H33" s="12">
        <v>5</v>
      </c>
      <c r="I33" s="12"/>
      <c r="J33" s="2" t="s">
        <v>17</v>
      </c>
      <c r="K33" s="35">
        <v>0</v>
      </c>
      <c r="L33" s="12"/>
      <c r="M33" s="12"/>
      <c r="N33" s="2" t="s">
        <v>18</v>
      </c>
      <c r="O33" s="12"/>
      <c r="P33" s="12"/>
      <c r="Q33" s="2" t="s">
        <v>17</v>
      </c>
      <c r="R33" s="12"/>
      <c r="S33" s="12">
        <v>5</v>
      </c>
      <c r="T33" s="12"/>
      <c r="U33" s="12">
        <v>5</v>
      </c>
      <c r="V33" s="12"/>
    </row>
    <row r="34" spans="1:22" x14ac:dyDescent="0.3">
      <c r="B34" s="34"/>
      <c r="C34" s="34"/>
      <c r="D34" s="33"/>
      <c r="E34" s="33"/>
      <c r="F34" s="33"/>
    </row>
    <row r="35" spans="1:22" x14ac:dyDescent="0.3">
      <c r="A35" s="32" t="s">
        <v>16</v>
      </c>
      <c r="B35" s="32"/>
      <c r="C35" s="32"/>
      <c r="D35" s="32"/>
      <c r="E35" s="32"/>
      <c r="F35" s="32"/>
      <c r="G35" s="32"/>
      <c r="H35" s="32">
        <f>MEDIAN(H6:H33)</f>
        <v>5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>
        <f>MEDIAN(S6:S33)</f>
        <v>5</v>
      </c>
      <c r="T35" s="32">
        <f>MEDIAN(T4:T33)</f>
        <v>2</v>
      </c>
      <c r="U35" s="32">
        <f>MEDIAN(U6:U33)</f>
        <v>6</v>
      </c>
      <c r="V35" s="32">
        <f>MEDIAN(V4:V33)</f>
        <v>3</v>
      </c>
    </row>
    <row r="36" spans="1:22" x14ac:dyDescent="0.3">
      <c r="A36" s="32" t="s">
        <v>15</v>
      </c>
      <c r="B36" s="32"/>
      <c r="C36" s="32"/>
      <c r="D36" s="32"/>
      <c r="E36" s="32"/>
      <c r="F36" s="32"/>
      <c r="G36" s="32"/>
      <c r="H36" s="32">
        <f>AVERAGE(H6:H33)</f>
        <v>6.4347826086956523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>
        <f>AVERAGE(S6:S33)</f>
        <v>6.7368421052631575</v>
      </c>
      <c r="T36" s="32">
        <f>AVERAGE(T4:T33)</f>
        <v>2</v>
      </c>
      <c r="U36" s="32">
        <f>AVERAGE(U6:U33)</f>
        <v>8.1999999999999993</v>
      </c>
      <c r="V36" s="32">
        <f>AVERAGE(V4:V33)</f>
        <v>3</v>
      </c>
    </row>
    <row r="37" spans="1:22" x14ac:dyDescent="0.3">
      <c r="A37" s="32" t="s">
        <v>14</v>
      </c>
      <c r="B37" s="32"/>
      <c r="C37" s="32"/>
      <c r="D37" s="32"/>
      <c r="E37" s="32"/>
      <c r="F37" s="32"/>
      <c r="G37" s="32"/>
      <c r="H37" s="32">
        <f>SMALL(H6:H33,1)</f>
        <v>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>
        <f>SMALL(S6:S33,1)</f>
        <v>0</v>
      </c>
      <c r="T37" s="32">
        <f>SMALL(T4:T33,1)</f>
        <v>1</v>
      </c>
      <c r="U37" s="32">
        <f>SMALL(U6:U33,1)</f>
        <v>0</v>
      </c>
      <c r="V37" s="32">
        <f>SMALL(V4:V33,1)</f>
        <v>3</v>
      </c>
    </row>
    <row r="38" spans="1:22" x14ac:dyDescent="0.3">
      <c r="A38" s="32" t="s">
        <v>13</v>
      </c>
      <c r="B38" s="32"/>
      <c r="C38" s="32"/>
      <c r="D38" s="32"/>
      <c r="E38" s="32"/>
      <c r="F38" s="32"/>
      <c r="G38" s="32"/>
      <c r="H38" s="32">
        <f>MAX(H6:H33)</f>
        <v>20</v>
      </c>
      <c r="I38" s="32">
        <f>MAX(I4:I22)</f>
        <v>0</v>
      </c>
      <c r="J38" s="32"/>
      <c r="K38" s="32"/>
      <c r="L38" s="32"/>
      <c r="M38" s="32"/>
      <c r="N38" s="32"/>
      <c r="O38" s="32"/>
      <c r="P38" s="32"/>
      <c r="Q38" s="32"/>
      <c r="R38" s="32"/>
      <c r="S38" s="32">
        <f>MAX(S6:S33)</f>
        <v>20</v>
      </c>
      <c r="T38" s="32">
        <f>MAX(T4:T33)</f>
        <v>3</v>
      </c>
      <c r="U38" s="32">
        <f>MAX(U6:U33)</f>
        <v>20</v>
      </c>
      <c r="V38" s="32">
        <f>MAX(V4:V33)</f>
        <v>3</v>
      </c>
    </row>
    <row r="39" spans="1:22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44.25" x14ac:dyDescent="0.3">
      <c r="A40" s="32" t="s">
        <v>12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30" x14ac:dyDescent="0.3">
      <c r="A42" s="32" t="s">
        <v>11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>
        <f>COUNTIF(Q6:Q33,"Y")</f>
        <v>2</v>
      </c>
      <c r="R42" s="32"/>
      <c r="S42" s="32"/>
      <c r="T42" s="32"/>
      <c r="U42" s="32"/>
      <c r="V42" s="32"/>
    </row>
    <row r="43" spans="1:22" ht="30" x14ac:dyDescent="0.3">
      <c r="A43" s="32" t="s">
        <v>10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>
        <f>COUNTIF(Q6:Q33, "n")</f>
        <v>21</v>
      </c>
      <c r="R43" s="32"/>
      <c r="S43" s="32"/>
      <c r="T43" s="32"/>
      <c r="U43" s="32"/>
      <c r="V43" s="32"/>
    </row>
    <row r="45" spans="1:22" ht="17.25" thickBot="1" x14ac:dyDescent="0.35"/>
    <row r="46" spans="1:22" ht="33" customHeight="1" thickTop="1" x14ac:dyDescent="0.3">
      <c r="A46" s="31" t="s">
        <v>9</v>
      </c>
      <c r="B46" s="30"/>
      <c r="C46" s="30"/>
      <c r="D46" s="29"/>
    </row>
    <row r="47" spans="1:22" ht="17.25" thickBot="1" x14ac:dyDescent="0.35">
      <c r="A47" s="28"/>
      <c r="B47" s="27"/>
      <c r="C47" s="27"/>
      <c r="D47" s="26"/>
    </row>
    <row r="48" spans="1:22" ht="42" customHeight="1" thickTop="1" x14ac:dyDescent="0.3">
      <c r="A48" s="25" t="s">
        <v>8</v>
      </c>
      <c r="B48" s="24"/>
      <c r="C48" s="24"/>
      <c r="D48" s="23">
        <v>2</v>
      </c>
      <c r="E48" s="19"/>
      <c r="F48" s="19"/>
    </row>
    <row r="49" spans="1:6" ht="17.25" thickBot="1" x14ac:dyDescent="0.35">
      <c r="A49" s="22" t="s">
        <v>7</v>
      </c>
      <c r="B49" s="21"/>
      <c r="C49" s="21"/>
      <c r="D49" s="20">
        <v>2</v>
      </c>
      <c r="E49" s="19"/>
      <c r="F49" s="19"/>
    </row>
    <row r="50" spans="1:6" ht="18" thickTop="1" thickBot="1" x14ac:dyDescent="0.35">
      <c r="A50" s="18"/>
      <c r="B50" s="17"/>
      <c r="C50" s="17"/>
      <c r="D50" s="17"/>
      <c r="E50" s="17"/>
      <c r="F50" s="17"/>
    </row>
    <row r="51" spans="1:6" ht="107.25" customHeight="1" thickTop="1" thickBot="1" x14ac:dyDescent="0.35">
      <c r="A51" s="16" t="s">
        <v>6</v>
      </c>
      <c r="B51" s="15" t="s">
        <v>5</v>
      </c>
      <c r="C51" s="15" t="s">
        <v>4</v>
      </c>
      <c r="D51" s="14" t="s">
        <v>3</v>
      </c>
      <c r="E51" s="13" t="s">
        <v>2</v>
      </c>
      <c r="F51" s="12" t="s">
        <v>1</v>
      </c>
    </row>
    <row r="52" spans="1:6" ht="18" thickTop="1" thickBot="1" x14ac:dyDescent="0.35">
      <c r="A52" s="11">
        <v>1</v>
      </c>
      <c r="B52" s="8">
        <f>COUNTIFS(D4:D33,"&gt;=10/1/2019",D4:D33,"&lt;=12/31/2019")</f>
        <v>5</v>
      </c>
      <c r="C52" s="8">
        <f>COUNTIFS(F4:F33,"&gt;=10/1/2019",F4:F33,"&lt;=12/31/2019")</f>
        <v>7</v>
      </c>
      <c r="D52" s="10">
        <v>0</v>
      </c>
      <c r="E52" s="3" t="s">
        <v>0</v>
      </c>
      <c r="F52" s="2" t="s">
        <v>0</v>
      </c>
    </row>
    <row r="53" spans="1:6" ht="17.25" thickBot="1" x14ac:dyDescent="0.35">
      <c r="A53" s="9">
        <v>2</v>
      </c>
      <c r="B53" s="8">
        <f>COUNTIFS(D4:D33,"&gt;=01/1/2020",D4:D33,"&lt;=03/31/2020")</f>
        <v>5</v>
      </c>
      <c r="C53" s="8">
        <f>COUNTIFS(F4:F33,"&gt;=01/1/2020",F4:F33,"&lt;=03/31/2020")</f>
        <v>3</v>
      </c>
      <c r="D53" s="7">
        <v>0</v>
      </c>
      <c r="E53" s="3" t="s">
        <v>0</v>
      </c>
      <c r="F53" s="2" t="s">
        <v>0</v>
      </c>
    </row>
    <row r="54" spans="1:6" ht="17.25" thickBot="1" x14ac:dyDescent="0.35">
      <c r="A54" s="9">
        <v>3</v>
      </c>
      <c r="B54" s="8">
        <f>COUNTIFS(D4:D33,"&gt;=04/1/2020",D4:D33,"&lt;=06/30/2020")</f>
        <v>9</v>
      </c>
      <c r="C54" s="8">
        <f>COUNTIFS(F4:F33,"&gt;=04/1/2020",F4:F33,"&lt;=06/30/2020")</f>
        <v>9</v>
      </c>
      <c r="D54" s="7">
        <v>0</v>
      </c>
      <c r="E54" s="3" t="s">
        <v>0</v>
      </c>
      <c r="F54" s="2" t="s">
        <v>0</v>
      </c>
    </row>
    <row r="55" spans="1:6" ht="17.25" thickBot="1" x14ac:dyDescent="0.35">
      <c r="A55" s="6">
        <v>4</v>
      </c>
      <c r="B55" s="5">
        <f>COUNTIFS(D4:D33,"&gt;=07/1/2020",D4:D33,"&lt;=09/30/2020")</f>
        <v>9</v>
      </c>
      <c r="C55" s="5">
        <f>COUNTIFS(F4:F33,"&gt;=07/1/2020",F4:F33,"&lt;=09/30/2020")</f>
        <v>11</v>
      </c>
      <c r="D55" s="4">
        <v>0</v>
      </c>
      <c r="E55" s="3" t="s">
        <v>0</v>
      </c>
      <c r="F55" s="2" t="s">
        <v>0</v>
      </c>
    </row>
    <row r="56" spans="1:6" ht="17.25" thickTop="1" x14ac:dyDescent="0.3">
      <c r="B56" s="1">
        <f>SUM(B52:B55)</f>
        <v>28</v>
      </c>
      <c r="C56" s="1">
        <f>SUM(C52:C55)</f>
        <v>30</v>
      </c>
    </row>
  </sheetData>
  <mergeCells count="5">
    <mergeCell ref="A49:C49"/>
    <mergeCell ref="A46:D47"/>
    <mergeCell ref="A1:R1"/>
    <mergeCell ref="A2:V2"/>
    <mergeCell ref="A48:C48"/>
  </mergeCells>
  <printOptions gridLines="1"/>
  <pageMargins left="0.25" right="0.25" top="0.75" bottom="0.75" header="0.3" footer="0.3"/>
  <pageSetup scale="4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FCA</vt:lpstr>
      <vt:lpstr>FCA!Print_Titles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Agans, Autumn</dc:creator>
  <cp:lastModifiedBy>Agans, Autumn</cp:lastModifiedBy>
  <dcterms:created xsi:type="dcterms:W3CDTF">2020-12-18T15:50:15Z</dcterms:created>
  <dcterms:modified xsi:type="dcterms:W3CDTF">2020-12-18T15:50:35Z</dcterms:modified>
</cp:coreProperties>
</file>